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D:\JOLIOT-CURIE Xavier\D-Technologie industrielle Bloc 4\D-TP XAO 1CCST (1)\E- TP Tank à lait SERAP Opticool 1CCST\Dossier U62 Tank à lait\"/>
    </mc:Choice>
  </mc:AlternateContent>
  <xr:revisionPtr revIDLastSave="0" documentId="13_ncr:1_{5E95F75B-C68E-42EB-99D5-AFC00F3C49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ût énergetique" sheetId="1" r:id="rId1"/>
    <sheet name="Rentabilité acquisi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I9" i="2"/>
  <c r="E6" i="2" s="1"/>
  <c r="B6" i="1"/>
  <c r="D6" i="1" l="1"/>
  <c r="F6" i="2"/>
  <c r="B6" i="2"/>
  <c r="D6" i="2"/>
  <c r="C6" i="2"/>
  <c r="C4" i="2"/>
  <c r="E4" i="2"/>
  <c r="E7" i="2" s="1"/>
  <c r="B4" i="2"/>
  <c r="D4" i="2"/>
  <c r="F4" i="2"/>
  <c r="F7" i="2" s="1"/>
  <c r="B7" i="2" l="1"/>
  <c r="C7" i="2"/>
  <c r="D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Propriétaire</author>
  </authors>
  <commentList>
    <comment ref="B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3 heures de refroidissement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<sst xmlns="http://schemas.openxmlformats.org/spreadsheetml/2006/main" count="24" uniqueCount="24">
  <si>
    <t>Prix du Kwh</t>
  </si>
  <si>
    <t>Samuel Barrier</t>
  </si>
  <si>
    <t xml:space="preserve">Calcul du coût énergétique annuel classique du refroidissement </t>
  </si>
  <si>
    <t>Economies 
d'énergie</t>
  </si>
  <si>
    <t>Nom de l'exploitation</t>
  </si>
  <si>
    <t>Nombre de traites :</t>
  </si>
  <si>
    <t>Nombre de vaches :</t>
  </si>
  <si>
    <t>Subvention (en %) :</t>
  </si>
  <si>
    <t>Montant de 
l'investissement :</t>
  </si>
  <si>
    <t>dotations aux 
amortissements</t>
  </si>
  <si>
    <t>linéaire</t>
  </si>
  <si>
    <t>coût de maintenance</t>
  </si>
  <si>
    <t>capacité
 d'autofinancement</t>
  </si>
  <si>
    <t>Années</t>
  </si>
  <si>
    <t xml:space="preserve">Opticool </t>
  </si>
  <si>
    <t>Calcul du gain annuel sur une base de 40% (minimum) d'économie avec le système Opticool</t>
  </si>
  <si>
    <t>Durée de récupération de
 l'investissement compte 
tenu des économies d'énergie
(en années)</t>
  </si>
  <si>
    <t xml:space="preserve">Type de refroidisseur (1) : </t>
  </si>
  <si>
    <r>
      <t xml:space="preserve">Sur une base de 12 Watts.heure/litre </t>
    </r>
    <r>
      <rPr>
        <b/>
        <sz val="11"/>
        <color theme="1"/>
        <rFont val="Calibri"/>
        <family val="2"/>
        <scheme val="minor"/>
      </rPr>
      <t>(2)</t>
    </r>
  </si>
  <si>
    <t>Rentabilité acquisition</t>
  </si>
  <si>
    <t>NB : le prix du KWh n'est pas réevalué tout au long de l'opération d'investissement</t>
  </si>
  <si>
    <t xml:space="preserve">Type d'amortissement </t>
  </si>
  <si>
    <t>Nombre d'années amort</t>
  </si>
  <si>
    <t>Amortissement annuel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</si>
</sst>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732691</xdr:colOff>
      <xdr:row>3</xdr:row>
      <xdr:rowOff>161193</xdr:rowOff>
    </xdr:from>
    <xdr:to>
      <xdr:col>12</xdr:col>
      <xdr:colOff>446942</xdr:colOff>
      <xdr:row>7</xdr:row>
      <xdr:rowOff>124558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C5D1A7F-8617-4263-8AA9-28DC6B05AE73}"/>
            </a:ext>
          </a:extLst>
        </xdr:cNvPr>
        <xdr:cNvSpPr txBox="1"/>
      </xdr:nvSpPr>
      <xdr:spPr>
        <a:xfrm>
          <a:off x="6542941" y="1172308"/>
          <a:ext cx="5048251" cy="2058865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/>
            <a:t>(1) Choix du refroidisseur :</a:t>
          </a:r>
        </a:p>
        <a:p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Critères de choix de la capacité de la cuve :  (de 900 à 30 000 litres)</a:t>
          </a:r>
          <a:endParaRPr lang="fr-FR">
            <a:effectLst/>
          </a:endParaRPr>
        </a:p>
        <a:p>
          <a:pPr lvl="0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le nombre de vaches de l’exploitation (production moyenne de 24 litres/vache/jour),</a:t>
          </a:r>
        </a:p>
        <a:p>
          <a:pPr lvl="0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la fréquence de la collecte (tous les 2,4 ou 6 traites).</a:t>
          </a:r>
        </a:p>
        <a:p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Critères de choix de la puisance du groupe frigorifique :  (9, 14, 17 ou 19 CV)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b="1">
              <a:effectLst/>
            </a:rPr>
            <a:t>-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 nombre de vaches de l’exploitation </a:t>
          </a:r>
          <a:endParaRPr lang="fr-FR" b="1">
            <a:effectLst/>
          </a:endParaRPr>
        </a:p>
        <a:p>
          <a:r>
            <a:rPr lang="fr-FR" sz="1100" b="0"/>
            <a:t>- Le type de traite (Avec un robot, l'arrivée du lait dans la cuve est étalée dans la journée nécessitant moins de puissance)</a:t>
          </a:r>
        </a:p>
      </xdr:txBody>
    </xdr:sp>
    <xdr:clientData/>
  </xdr:twoCellAnchor>
  <xdr:twoCellAnchor editAs="oneCell">
    <xdr:from>
      <xdr:col>5</xdr:col>
      <xdr:colOff>219808</xdr:colOff>
      <xdr:row>0</xdr:row>
      <xdr:rowOff>0</xdr:rowOff>
    </xdr:from>
    <xdr:to>
      <xdr:col>8</xdr:col>
      <xdr:colOff>230603</xdr:colOff>
      <xdr:row>3</xdr:row>
      <xdr:rowOff>117280</xdr:rowOff>
    </xdr:to>
    <xdr:pic>
      <xdr:nvPicPr>
        <xdr:cNvPr id="3" name="Picture 12" descr="Notre Charte graphique - SERAP - Fabricant Tank à lait et Cuve vinicole -  Gorron">
          <a:extLst>
            <a:ext uri="{FF2B5EF4-FFF2-40B4-BE49-F238E27FC236}">
              <a16:creationId xmlns:a16="http://schemas.microsoft.com/office/drawing/2014/main" id="{E0BE7F87-B95C-4371-8C82-8B053E890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7481" y="0"/>
          <a:ext cx="2296795" cy="112839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1699846</xdr:colOff>
      <xdr:row>9</xdr:row>
      <xdr:rowOff>58615</xdr:rowOff>
    </xdr:from>
    <xdr:to>
      <xdr:col>5</xdr:col>
      <xdr:colOff>718039</xdr:colOff>
      <xdr:row>14</xdr:row>
      <xdr:rowOff>153865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196708D3-36BD-4683-9508-BBD401FE12DC}"/>
            </a:ext>
          </a:extLst>
        </xdr:cNvPr>
        <xdr:cNvSpPr txBox="1"/>
      </xdr:nvSpPr>
      <xdr:spPr>
        <a:xfrm>
          <a:off x="3524250" y="3546230"/>
          <a:ext cx="3004039" cy="1047750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/>
            <a:t>(2) Calcul sur une base de :</a:t>
          </a:r>
        </a:p>
        <a:p>
          <a:r>
            <a:rPr lang="fr-FR" sz="1100"/>
            <a:t>24</a:t>
          </a:r>
          <a:r>
            <a:rPr lang="fr-FR" sz="1100" baseline="0"/>
            <a:t> litres de lait par vache et par jour</a:t>
          </a:r>
        </a:p>
        <a:p>
          <a:r>
            <a:rPr lang="fr-FR" sz="1100" baseline="0"/>
            <a:t>Prix du Kwh : 16 centimes d'euros</a:t>
          </a:r>
        </a:p>
        <a:p>
          <a:r>
            <a:rPr lang="fr-FR" sz="1100" baseline="0"/>
            <a:t>Consommation de 12 watts par heure/litre/heure</a:t>
          </a:r>
        </a:p>
        <a:p>
          <a:r>
            <a:rPr lang="fr-FR" sz="1100" baseline="0"/>
            <a:t>3 heures de refroidissement</a:t>
          </a:r>
        </a:p>
        <a:p>
          <a:endParaRPr lang="fr-FR" sz="1100"/>
        </a:p>
      </xdr:txBody>
    </xdr:sp>
    <xdr:clientData/>
  </xdr:twoCellAnchor>
  <xdr:twoCellAnchor>
    <xdr:from>
      <xdr:col>3</xdr:col>
      <xdr:colOff>1348154</xdr:colOff>
      <xdr:row>0</xdr:row>
      <xdr:rowOff>285750</xdr:rowOff>
    </xdr:from>
    <xdr:to>
      <xdr:col>5</xdr:col>
      <xdr:colOff>718038</xdr:colOff>
      <xdr:row>3</xdr:row>
      <xdr:rowOff>945173</xdr:rowOff>
    </xdr:to>
    <xdr:sp macro="" textlink="">
      <xdr:nvSpPr>
        <xdr:cNvPr id="5" name="Forme libre : forme 4">
          <a:extLst>
            <a:ext uri="{FF2B5EF4-FFF2-40B4-BE49-F238E27FC236}">
              <a16:creationId xmlns:a16="http://schemas.microsoft.com/office/drawing/2014/main" id="{F03A37A8-AB35-4C05-8199-5396B3B03D94}"/>
            </a:ext>
          </a:extLst>
        </xdr:cNvPr>
        <xdr:cNvSpPr/>
      </xdr:nvSpPr>
      <xdr:spPr>
        <a:xfrm>
          <a:off x="4938346" y="285750"/>
          <a:ext cx="1589942" cy="1670538"/>
        </a:xfrm>
        <a:custGeom>
          <a:avLst/>
          <a:gdLst>
            <a:gd name="connsiteX0" fmla="*/ 0 w 1589942"/>
            <a:gd name="connsiteY0" fmla="*/ 0 h 1670538"/>
            <a:gd name="connsiteX1" fmla="*/ 249116 w 1589942"/>
            <a:gd name="connsiteY1" fmla="*/ 864577 h 1670538"/>
            <a:gd name="connsiteX2" fmla="*/ 1106366 w 1589942"/>
            <a:gd name="connsiteY2" fmla="*/ 1531327 h 1670538"/>
            <a:gd name="connsiteX3" fmla="*/ 1589942 w 1589942"/>
            <a:gd name="connsiteY3" fmla="*/ 1670538 h 167053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589942" h="1670538">
              <a:moveTo>
                <a:pt x="0" y="0"/>
              </a:moveTo>
              <a:cubicBezTo>
                <a:pt x="32361" y="304678"/>
                <a:pt x="64722" y="609356"/>
                <a:pt x="249116" y="864577"/>
              </a:cubicBezTo>
              <a:cubicBezTo>
                <a:pt x="433510" y="1119798"/>
                <a:pt x="882895" y="1397000"/>
                <a:pt x="1106366" y="1531327"/>
              </a:cubicBezTo>
              <a:cubicBezTo>
                <a:pt x="1329837" y="1665654"/>
                <a:pt x="1459889" y="1668096"/>
                <a:pt x="1589942" y="1670538"/>
              </a:cubicBezTo>
            </a:path>
          </a:pathLst>
        </a:custGeom>
        <a:noFill/>
        <a:ln w="28575">
          <a:headEnd type="none" w="med" len="med"/>
          <a:tailEnd type="arrow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1138320</xdr:colOff>
      <xdr:row>5</xdr:row>
      <xdr:rowOff>29308</xdr:rowOff>
    </xdr:from>
    <xdr:to>
      <xdr:col>2</xdr:col>
      <xdr:colOff>1699846</xdr:colOff>
      <xdr:row>12</xdr:row>
      <xdr:rowOff>0</xdr:rowOff>
    </xdr:to>
    <xdr:sp macro="" textlink="">
      <xdr:nvSpPr>
        <xdr:cNvPr id="6" name="Forme libre : forme 5">
          <a:extLst>
            <a:ext uri="{FF2B5EF4-FFF2-40B4-BE49-F238E27FC236}">
              <a16:creationId xmlns:a16="http://schemas.microsoft.com/office/drawing/2014/main" id="{9D31A115-72F4-47C0-A721-53D84BB0B888}"/>
            </a:ext>
          </a:extLst>
        </xdr:cNvPr>
        <xdr:cNvSpPr/>
      </xdr:nvSpPr>
      <xdr:spPr>
        <a:xfrm>
          <a:off x="1636551" y="2754923"/>
          <a:ext cx="1887699" cy="1304192"/>
        </a:xfrm>
        <a:custGeom>
          <a:avLst/>
          <a:gdLst>
            <a:gd name="connsiteX0" fmla="*/ 77949 w 4899064"/>
            <a:gd name="connsiteY0" fmla="*/ 0 h 1304192"/>
            <a:gd name="connsiteX1" fmla="*/ 334391 w 4899064"/>
            <a:gd name="connsiteY1" fmla="*/ 674077 h 1304192"/>
            <a:gd name="connsiteX2" fmla="*/ 2737622 w 4899064"/>
            <a:gd name="connsiteY2" fmla="*/ 1186962 h 1304192"/>
            <a:gd name="connsiteX3" fmla="*/ 4899064 w 4899064"/>
            <a:gd name="connsiteY3" fmla="*/ 1304192 h 130419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4899064" h="1304192">
              <a:moveTo>
                <a:pt x="77949" y="0"/>
              </a:moveTo>
              <a:cubicBezTo>
                <a:pt x="-15470" y="238125"/>
                <a:pt x="-108888" y="476250"/>
                <a:pt x="334391" y="674077"/>
              </a:cubicBezTo>
              <a:cubicBezTo>
                <a:pt x="777670" y="871904"/>
                <a:pt x="1976843" y="1081943"/>
                <a:pt x="2737622" y="1186962"/>
              </a:cubicBezTo>
              <a:cubicBezTo>
                <a:pt x="3498401" y="1291981"/>
                <a:pt x="4198732" y="1298086"/>
                <a:pt x="4899064" y="1304192"/>
              </a:cubicBezTo>
            </a:path>
          </a:pathLst>
        </a:custGeom>
        <a:noFill/>
        <a:ln w="28575">
          <a:headEnd type="none" w="med" len="med"/>
          <a:tailEnd type="arrow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 w="28575">
          <a:headEnd type="none" w="med" len="med"/>
          <a:tailEnd type="arrow" w="med" len="med"/>
        </a:ln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zoomScale="130" zoomScaleNormal="130" workbookViewId="0">
      <selection activeCell="J17" sqref="J17"/>
    </sheetView>
  </sheetViews>
  <sheetFormatPr baseColWidth="10" defaultRowHeight="15" x14ac:dyDescent="0.25"/>
  <cols>
    <col min="1" max="1" width="7.42578125" customWidth="1"/>
    <col min="2" max="2" width="19.85546875" customWidth="1"/>
    <col min="3" max="3" width="26.42578125" customWidth="1"/>
    <col min="4" max="4" width="21.85546875" bestFit="1" customWidth="1"/>
  </cols>
  <sheetData>
    <row r="1" spans="1:5" ht="27" customHeight="1" x14ac:dyDescent="0.25">
      <c r="A1" s="23" t="s">
        <v>4</v>
      </c>
      <c r="B1" s="24"/>
      <c r="C1" s="4" t="s">
        <v>1</v>
      </c>
      <c r="D1" s="25" t="s">
        <v>17</v>
      </c>
      <c r="E1" s="4" t="s">
        <v>14</v>
      </c>
    </row>
    <row r="2" spans="1:5" ht="25.5" x14ac:dyDescent="0.25">
      <c r="A2" s="23" t="s">
        <v>5</v>
      </c>
      <c r="B2" s="24"/>
      <c r="C2" s="4">
        <v>2</v>
      </c>
      <c r="D2" s="26" t="s">
        <v>8</v>
      </c>
      <c r="E2" s="4">
        <v>14500</v>
      </c>
    </row>
    <row r="3" spans="1:5" ht="27" customHeight="1" x14ac:dyDescent="0.25">
      <c r="A3" s="23" t="s">
        <v>6</v>
      </c>
      <c r="B3" s="24"/>
      <c r="C3" s="4">
        <v>150</v>
      </c>
      <c r="D3" s="25" t="s">
        <v>7</v>
      </c>
      <c r="E3" s="5">
        <v>0.4</v>
      </c>
    </row>
    <row r="4" spans="1:5" ht="105" customHeight="1" x14ac:dyDescent="0.25">
      <c r="A4" s="11" t="s">
        <v>0</v>
      </c>
      <c r="B4" s="3" t="s">
        <v>2</v>
      </c>
      <c r="C4" s="9" t="s">
        <v>15</v>
      </c>
      <c r="D4" s="27" t="s">
        <v>16</v>
      </c>
    </row>
    <row r="5" spans="1:5" ht="30" x14ac:dyDescent="0.25">
      <c r="A5" s="12"/>
      <c r="B5" s="1" t="s">
        <v>18</v>
      </c>
      <c r="C5" s="10"/>
      <c r="D5" s="28"/>
    </row>
    <row r="6" spans="1:5" x14ac:dyDescent="0.25">
      <c r="A6" s="6">
        <v>0.16</v>
      </c>
      <c r="B6" s="7">
        <f xml:space="preserve"> 24*C3*365*12*3*A6*0.001</f>
        <v>7568.64</v>
      </c>
      <c r="C6" s="7">
        <f>B6*0.4</f>
        <v>3027.4560000000001</v>
      </c>
      <c r="D6" s="8">
        <f>E2*(1-E3)/C6</f>
        <v>2.8736998985286655</v>
      </c>
    </row>
  </sheetData>
  <mergeCells count="6">
    <mergeCell ref="A1:B1"/>
    <mergeCell ref="C4:C5"/>
    <mergeCell ref="D4:D5"/>
    <mergeCell ref="A4:A5"/>
    <mergeCell ref="A2:B2"/>
    <mergeCell ref="A3:B3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"/>
  <sheetViews>
    <sheetView workbookViewId="0">
      <selection activeCell="E23" sqref="E23"/>
    </sheetView>
  </sheetViews>
  <sheetFormatPr baseColWidth="10" defaultRowHeight="15" x14ac:dyDescent="0.25"/>
  <cols>
    <col min="1" max="1" width="24" customWidth="1"/>
    <col min="2" max="2" width="16.85546875" customWidth="1"/>
    <col min="3" max="3" width="16.5703125" customWidth="1"/>
    <col min="4" max="4" width="15.7109375" customWidth="1"/>
    <col min="5" max="5" width="14.5703125" customWidth="1"/>
    <col min="6" max="6" width="14.140625" customWidth="1"/>
    <col min="8" max="8" width="35.5703125" customWidth="1"/>
  </cols>
  <sheetData>
    <row r="1" spans="1:10" ht="23.25" x14ac:dyDescent="0.35">
      <c r="A1" s="13" t="s">
        <v>19</v>
      </c>
      <c r="B1" s="14"/>
    </row>
    <row r="3" spans="1:10" ht="16.5" thickBot="1" x14ac:dyDescent="0.3">
      <c r="A3" s="15" t="s">
        <v>13</v>
      </c>
      <c r="B3" s="16">
        <v>1</v>
      </c>
      <c r="C3" s="16">
        <v>2</v>
      </c>
      <c r="D3" s="16">
        <v>3</v>
      </c>
      <c r="E3" s="16">
        <v>4</v>
      </c>
      <c r="F3" s="16">
        <v>5</v>
      </c>
    </row>
    <row r="4" spans="1:10" ht="45.75" thickBot="1" x14ac:dyDescent="0.3">
      <c r="A4" s="17" t="s">
        <v>3</v>
      </c>
      <c r="B4" s="18">
        <f>'Coût énergetique'!C6</f>
        <v>3027.4560000000001</v>
      </c>
      <c r="C4" s="18">
        <f>'Coût énergetique'!C6</f>
        <v>3027.4560000000001</v>
      </c>
      <c r="D4" s="18">
        <f>'Coût énergetique'!C6</f>
        <v>3027.4560000000001</v>
      </c>
      <c r="E4" s="18">
        <f>'Coût énergetique'!C6</f>
        <v>3027.4560000000001</v>
      </c>
      <c r="F4" s="18">
        <f>'Coût énergetique'!C6</f>
        <v>3027.4560000000001</v>
      </c>
      <c r="H4" s="22" t="s">
        <v>20</v>
      </c>
      <c r="I4" s="20"/>
    </row>
    <row r="5" spans="1:10" ht="25.5" customHeight="1" x14ac:dyDescent="0.25">
      <c r="A5" s="17" t="s">
        <v>11</v>
      </c>
      <c r="B5" s="18"/>
      <c r="C5" s="18"/>
      <c r="D5" s="18"/>
      <c r="E5" s="18"/>
      <c r="F5" s="18"/>
    </row>
    <row r="6" spans="1:10" ht="31.5" x14ac:dyDescent="0.25">
      <c r="A6" s="17" t="s">
        <v>9</v>
      </c>
      <c r="B6" s="19">
        <f>I9</f>
        <v>2900</v>
      </c>
      <c r="C6" s="19">
        <f>I9</f>
        <v>2900</v>
      </c>
      <c r="D6" s="19">
        <f>I9</f>
        <v>2900</v>
      </c>
      <c r="E6" s="19">
        <f>I9</f>
        <v>2900</v>
      </c>
      <c r="F6" s="19">
        <f>I9</f>
        <v>2900</v>
      </c>
    </row>
    <row r="7" spans="1:10" ht="31.5" x14ac:dyDescent="0.25">
      <c r="A7" s="17" t="s">
        <v>12</v>
      </c>
      <c r="B7" s="18">
        <f>(B4-B5)+B6</f>
        <v>5927.4560000000001</v>
      </c>
      <c r="C7" s="18">
        <f t="shared" ref="C7:F7" si="0">(C4-C5)+C6</f>
        <v>5927.4560000000001</v>
      </c>
      <c r="D7" s="18">
        <f t="shared" si="0"/>
        <v>5927.4560000000001</v>
      </c>
      <c r="E7" s="18">
        <f t="shared" si="0"/>
        <v>5927.4560000000001</v>
      </c>
      <c r="F7" s="18">
        <f t="shared" si="0"/>
        <v>5927.4560000000001</v>
      </c>
      <c r="H7" s="21" t="s">
        <v>21</v>
      </c>
      <c r="I7" s="21" t="s">
        <v>10</v>
      </c>
    </row>
    <row r="8" spans="1:10" ht="32.25" customHeight="1" x14ac:dyDescent="0.25">
      <c r="H8" s="21" t="s">
        <v>22</v>
      </c>
      <c r="I8" s="21">
        <v>5</v>
      </c>
    </row>
    <row r="9" spans="1:10" ht="24" customHeight="1" x14ac:dyDescent="0.25">
      <c r="H9" s="21" t="s">
        <v>23</v>
      </c>
      <c r="I9" s="21">
        <f>'Coût énergetique'!E2/I8</f>
        <v>2900</v>
      </c>
    </row>
    <row r="10" spans="1:10" x14ac:dyDescent="0.25">
      <c r="H10" s="2"/>
      <c r="I10" s="2"/>
      <c r="J10" s="2"/>
    </row>
  </sheetData>
  <mergeCells count="1">
    <mergeCell ref="A1:B1"/>
  </mergeCells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Coût énergetique</vt:lpstr>
      <vt:lpstr>Rentabilité acquisition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Françoise DODARD</dc:creator>
  <cp:lastModifiedBy>Propriétaire</cp:lastModifiedBy>
  <dcterms:created xsi:type="dcterms:W3CDTF">2022-01-02T20:34:20Z</dcterms:created>
  <dcterms:modified xsi:type="dcterms:W3CDTF">2022-01-31T17:57:55Z</dcterms:modified>
</cp:coreProperties>
</file>