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LIOT-CURIE Xavier\Z-Stockage et ressources\A-Récup Cours Collègues TSTC\0-Xavier -Daniel nov 2023\3-Compar 2 produits courbes\"/>
    </mc:Choice>
  </mc:AlternateContent>
  <xr:revisionPtr revIDLastSave="0" documentId="13_ncr:1_{20A3F1C3-4369-4DE0-807D-E25C16158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32" i="1"/>
  <c r="G2" i="1"/>
  <c r="P14" i="1"/>
  <c r="M12" i="1" l="1"/>
  <c r="N12" i="1"/>
  <c r="D12" i="1"/>
  <c r="E12" i="1"/>
  <c r="F12" i="1"/>
  <c r="G12" i="1"/>
  <c r="H12" i="1"/>
  <c r="I12" i="1"/>
  <c r="J12" i="1"/>
  <c r="K12" i="1"/>
  <c r="L12" i="1"/>
  <c r="C12" i="1"/>
  <c r="N7" i="1"/>
  <c r="N10" i="1" s="1"/>
  <c r="C4" i="1"/>
  <c r="D3" i="1"/>
  <c r="C8" i="1" l="1"/>
  <c r="C11" i="1" s="1"/>
  <c r="D8" i="1"/>
  <c r="D11" i="1" s="1"/>
  <c r="I8" i="1"/>
  <c r="I11" i="1" s="1"/>
  <c r="S8" i="1"/>
  <c r="O8" i="1"/>
  <c r="CC8" i="1"/>
  <c r="BU8" i="1"/>
  <c r="BQ8" i="1"/>
  <c r="BM8" i="1"/>
  <c r="BI8" i="1"/>
  <c r="BE8" i="1"/>
  <c r="BA8" i="1"/>
  <c r="AW8" i="1"/>
  <c r="AS8" i="1"/>
  <c r="AO8" i="1"/>
  <c r="AK8" i="1"/>
  <c r="AG8" i="1"/>
  <c r="AC8" i="1"/>
  <c r="Y8" i="1"/>
  <c r="K8" i="1"/>
  <c r="K11" i="1" s="1"/>
  <c r="G8" i="1"/>
  <c r="G11" i="1" s="1"/>
  <c r="U8" i="1"/>
  <c r="Q8" i="1"/>
  <c r="M8" i="1"/>
  <c r="M11" i="1" s="1"/>
  <c r="CA8" i="1"/>
  <c r="BW8" i="1"/>
  <c r="BS8" i="1"/>
  <c r="BO8" i="1"/>
  <c r="BK8" i="1"/>
  <c r="BG8" i="1"/>
  <c r="BC8" i="1"/>
  <c r="AY8" i="1"/>
  <c r="AU8" i="1"/>
  <c r="AQ8" i="1"/>
  <c r="AM8" i="1"/>
  <c r="AI8" i="1"/>
  <c r="AE8" i="1"/>
  <c r="AA8" i="1"/>
  <c r="W8" i="1"/>
  <c r="F7" i="1"/>
  <c r="F10" i="1" s="1"/>
  <c r="X7" i="1"/>
  <c r="Z7" i="1"/>
  <c r="AB7" i="1"/>
  <c r="AD7" i="1"/>
  <c r="AF7" i="1"/>
  <c r="AH7" i="1"/>
  <c r="AJ7" i="1"/>
  <c r="AL7" i="1"/>
  <c r="AN7" i="1"/>
  <c r="AP7" i="1"/>
  <c r="AR7" i="1"/>
  <c r="AT7" i="1"/>
  <c r="AV7" i="1"/>
  <c r="AX7" i="1"/>
  <c r="AZ7" i="1"/>
  <c r="BB7" i="1"/>
  <c r="BD7" i="1"/>
  <c r="BF7" i="1"/>
  <c r="BH7" i="1"/>
  <c r="BJ7" i="1"/>
  <c r="BL7" i="1"/>
  <c r="BN7" i="1"/>
  <c r="BP7" i="1"/>
  <c r="BR7" i="1"/>
  <c r="BT7" i="1"/>
  <c r="BV7" i="1"/>
  <c r="BX7" i="1"/>
  <c r="BZ7" i="1"/>
  <c r="CB7" i="1"/>
  <c r="CD7" i="1"/>
  <c r="P7" i="1"/>
  <c r="P10" i="1" s="1"/>
  <c r="R7" i="1"/>
  <c r="R10" i="1" s="1"/>
  <c r="T7" i="1"/>
  <c r="T10" i="1" s="1"/>
  <c r="V7" i="1"/>
  <c r="V10" i="1" s="1"/>
  <c r="I7" i="1"/>
  <c r="I10" i="1" s="1"/>
  <c r="U7" i="1"/>
  <c r="U10" i="1" s="1"/>
  <c r="M7" i="1"/>
  <c r="M10" i="1" s="1"/>
  <c r="D7" i="1"/>
  <c r="D10" i="1" s="1"/>
  <c r="K7" i="1"/>
  <c r="K10" i="1" s="1"/>
  <c r="S7" i="1"/>
  <c r="S10" i="1" s="1"/>
  <c r="O7" i="1"/>
  <c r="O10" i="1" s="1"/>
  <c r="CC7" i="1"/>
  <c r="BY7" i="1"/>
  <c r="BU7" i="1"/>
  <c r="BQ7" i="1"/>
  <c r="BM7" i="1"/>
  <c r="BI7" i="1"/>
  <c r="BE7" i="1"/>
  <c r="BA7" i="1"/>
  <c r="AW7" i="1"/>
  <c r="AS7" i="1"/>
  <c r="AO7" i="1"/>
  <c r="AK7" i="1"/>
  <c r="AG7" i="1"/>
  <c r="AC7" i="1"/>
  <c r="Y7" i="1"/>
  <c r="L7" i="1"/>
  <c r="L10" i="1" s="1"/>
  <c r="Q7" i="1"/>
  <c r="Q10" i="1" s="1"/>
  <c r="CA7" i="1"/>
  <c r="BW7" i="1"/>
  <c r="BS7" i="1"/>
  <c r="BO7" i="1"/>
  <c r="BK7" i="1"/>
  <c r="BG7" i="1"/>
  <c r="BC7" i="1"/>
  <c r="AY7" i="1"/>
  <c r="AU7" i="1"/>
  <c r="AQ7" i="1"/>
  <c r="AM7" i="1"/>
  <c r="AI7" i="1"/>
  <c r="AE7" i="1"/>
  <c r="AA7" i="1"/>
  <c r="W7" i="1"/>
  <c r="C10" i="1"/>
  <c r="L8" i="1"/>
  <c r="L11" i="1" s="1"/>
  <c r="J8" i="1"/>
  <c r="J11" i="1" s="1"/>
  <c r="H8" i="1"/>
  <c r="H11" i="1" s="1"/>
  <c r="F8" i="1"/>
  <c r="F11" i="1" s="1"/>
  <c r="V8" i="1"/>
  <c r="T8" i="1"/>
  <c r="R8" i="1"/>
  <c r="P8" i="1"/>
  <c r="N8" i="1"/>
  <c r="N11" i="1" s="1"/>
  <c r="CD8" i="1"/>
  <c r="CB8" i="1"/>
  <c r="BZ8" i="1"/>
  <c r="BX8" i="1"/>
  <c r="BV8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R8" i="1"/>
  <c r="AP8" i="1"/>
  <c r="AN8" i="1"/>
  <c r="AL8" i="1"/>
  <c r="AJ8" i="1"/>
  <c r="AH8" i="1"/>
  <c r="AF8" i="1"/>
  <c r="AD8" i="1"/>
  <c r="AB8" i="1"/>
  <c r="Z8" i="1"/>
  <c r="G7" i="1"/>
  <c r="G10" i="1" s="1"/>
  <c r="J7" i="1"/>
  <c r="J10" i="1" s="1"/>
  <c r="H7" i="1"/>
  <c r="H10" i="1" s="1"/>
  <c r="E7" i="1"/>
  <c r="E10" i="1" s="1"/>
  <c r="BY8" i="1" l="1"/>
  <c r="E8" i="1"/>
  <c r="E11" i="1" s="1"/>
  <c r="X8" i="1"/>
</calcChain>
</file>

<file path=xl/sharedStrings.xml><?xml version="1.0" encoding="utf-8"?>
<sst xmlns="http://schemas.openxmlformats.org/spreadsheetml/2006/main" count="12" uniqueCount="12">
  <si>
    <t xml:space="preserve">Led </t>
  </si>
  <si>
    <t>fluo (4 *18W)</t>
  </si>
  <si>
    <t>prix d'4 tubes</t>
  </si>
  <si>
    <t>annee</t>
  </si>
  <si>
    <t>w led (KWh)</t>
  </si>
  <si>
    <t>w fluo (KWh)</t>
  </si>
  <si>
    <t>Nbr heure de fonctionnement</t>
  </si>
  <si>
    <t>Fin de vie</t>
  </si>
  <si>
    <t>Led achat+W</t>
  </si>
  <si>
    <t>acheter tubes à 6,04€ pièce x 4 tubes x 23 lumianaires</t>
  </si>
  <si>
    <t xml:space="preserve">soit une dépense = </t>
  </si>
  <si>
    <t xml:space="preserve">fluo sans-achat+W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</si>
</sst>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0&quot;h&quot;"/>
    <numFmt numFmtId="165" formatCode="0.00&quot;W&quot;"/>
    <numFmt numFmtId="166" formatCode="_-* #,##0.00\ [$€-40C]_-;\-* #,##0.00\ [$€-40C]_-;_-* &quot;-&quot;??\ [$€-40C]_-;_-@_-"/>
    <numFmt numFmtId="167" formatCode="0.00&quot;€/KWh&quot;"/>
    <numFmt numFmtId="168" formatCode="0&quot; mois&quot;"/>
    <numFmt numFmtId="169" formatCode="0&quot; h/j&quot;"/>
    <numFmt numFmtId="170" formatCode="0&quot; luminaires&quot;"/>
    <numFmt numFmtId="171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4" fontId="0" fillId="0" borderId="0" xfId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" fontId="0" fillId="0" borderId="0" xfId="0" applyNumberFormat="1"/>
    <xf numFmtId="0" fontId="0" fillId="2" borderId="0" xfId="0" applyFill="1"/>
    <xf numFmtId="0" fontId="0" fillId="3" borderId="0" xfId="0" applyFill="1"/>
    <xf numFmtId="166" fontId="0" fillId="3" borderId="0" xfId="0" applyNumberFormat="1" applyFill="1"/>
    <xf numFmtId="166" fontId="0" fillId="2" borderId="0" xfId="0" applyNumberFormat="1" applyFill="1"/>
    <xf numFmtId="0" fontId="0" fillId="4" borderId="0" xfId="0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Feuil1!$B$6:$T$6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xVal>
          <c:yVal>
            <c:numRef>
              <c:f>Feuil1!$B$7:$T$7</c:f>
              <c:numCache>
                <c:formatCode>0.0</c:formatCode>
                <c:ptCount val="19"/>
                <c:pt idx="0" formatCode="General">
                  <c:v>0</c:v>
                </c:pt>
                <c:pt idx="1">
                  <c:v>1177.6000000000001</c:v>
                </c:pt>
                <c:pt idx="2" formatCode="0">
                  <c:v>2355.2000000000003</c:v>
                </c:pt>
                <c:pt idx="3" formatCode="0">
                  <c:v>3532.8</c:v>
                </c:pt>
                <c:pt idx="4" formatCode="0">
                  <c:v>4710.4000000000005</c:v>
                </c:pt>
                <c:pt idx="5" formatCode="0">
                  <c:v>5888.0000000000009</c:v>
                </c:pt>
                <c:pt idx="6" formatCode="0">
                  <c:v>7065.6</c:v>
                </c:pt>
                <c:pt idx="7" formatCode="0">
                  <c:v>8243.2000000000007</c:v>
                </c:pt>
                <c:pt idx="8" formatCode="0">
                  <c:v>9420.8000000000011</c:v>
                </c:pt>
                <c:pt idx="9" formatCode="0">
                  <c:v>10598.400000000001</c:v>
                </c:pt>
                <c:pt idx="10" formatCode="0">
                  <c:v>11776.000000000002</c:v>
                </c:pt>
                <c:pt idx="11" formatCode="0">
                  <c:v>12953.600000000002</c:v>
                </c:pt>
                <c:pt idx="12" formatCode="0">
                  <c:v>14131.2</c:v>
                </c:pt>
                <c:pt idx="13" formatCode="0">
                  <c:v>15308.800000000001</c:v>
                </c:pt>
                <c:pt idx="14" formatCode="0">
                  <c:v>16486.400000000001</c:v>
                </c:pt>
                <c:pt idx="15" formatCode="0">
                  <c:v>17664.000000000004</c:v>
                </c:pt>
                <c:pt idx="16" formatCode="0">
                  <c:v>18841.600000000002</c:v>
                </c:pt>
                <c:pt idx="17" formatCode="0">
                  <c:v>20019.2</c:v>
                </c:pt>
                <c:pt idx="18" formatCode="0">
                  <c:v>21196.800000000003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B3-42CF-854A-1C043152AC34}"/>
            </c:ext>
          </c:extLst>
        </c:ser>
        <c:ser>
          <c:idx val="1"/>
          <c:order val="1"/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Feuil1!$B$6:$T$6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xVal>
          <c:yVal>
            <c:numRef>
              <c:f>Feuil1!$B$8:$T$8</c:f>
              <c:numCache>
                <c:formatCode>0.0</c:formatCode>
                <c:ptCount val="19"/>
                <c:pt idx="0" formatCode="General">
                  <c:v>0</c:v>
                </c:pt>
                <c:pt idx="1">
                  <c:v>2119.6799999999998</c:v>
                </c:pt>
                <c:pt idx="2" formatCode="0">
                  <c:v>4239.3599999999997</c:v>
                </c:pt>
                <c:pt idx="3" formatCode="0">
                  <c:v>6359.0399999999991</c:v>
                </c:pt>
                <c:pt idx="4" formatCode="0">
                  <c:v>8478.7199999999993</c:v>
                </c:pt>
                <c:pt idx="5" formatCode="0">
                  <c:v>10598.4</c:v>
                </c:pt>
                <c:pt idx="6" formatCode="0">
                  <c:v>12718.079999999998</c:v>
                </c:pt>
                <c:pt idx="7" formatCode="0">
                  <c:v>14837.759999999998</c:v>
                </c:pt>
                <c:pt idx="8" formatCode="0">
                  <c:v>16957.439999999999</c:v>
                </c:pt>
                <c:pt idx="9" formatCode="0">
                  <c:v>19077.12</c:v>
                </c:pt>
                <c:pt idx="10" formatCode="0">
                  <c:v>21196.799999999999</c:v>
                </c:pt>
                <c:pt idx="11" formatCode="0">
                  <c:v>23316.48</c:v>
                </c:pt>
                <c:pt idx="12" formatCode="0">
                  <c:v>25436.159999999996</c:v>
                </c:pt>
                <c:pt idx="13" formatCode="0">
                  <c:v>27555.839999999997</c:v>
                </c:pt>
                <c:pt idx="14" formatCode="0">
                  <c:v>29675.519999999997</c:v>
                </c:pt>
                <c:pt idx="15" formatCode="0">
                  <c:v>31795.199999999997</c:v>
                </c:pt>
                <c:pt idx="16" formatCode="0">
                  <c:v>33914.879999999997</c:v>
                </c:pt>
                <c:pt idx="17" formatCode="0">
                  <c:v>36034.559999999998</c:v>
                </c:pt>
                <c:pt idx="18" formatCode="0">
                  <c:v>38154.239999999998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B3-42CF-854A-1C043152A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46304"/>
        <c:axId val="67047424"/>
      </c:scatterChart>
      <c:valAx>
        <c:axId val="465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047424"/>
        <c:crosses val="autoZero"/>
        <c:crossBetween val="midCat"/>
      </c:valAx>
      <c:valAx>
        <c:axId val="67047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5463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Feuil1!$B$6:$V$6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Feuil1!$B$11:$V$11</c:f>
              <c:numCache>
                <c:formatCode>_-* #\ ##0.00\ [$€-40C]_-;\-* #\ ##0.00\ [$€-40C]_-;_-* "-"??\ [$€-40C]_-;_-@_-</c:formatCode>
                <c:ptCount val="21"/>
                <c:pt idx="0" formatCode="General">
                  <c:v>0</c:v>
                </c:pt>
                <c:pt idx="1">
                  <c:v>317.95199999999994</c:v>
                </c:pt>
                <c:pt idx="2">
                  <c:v>635.90399999999988</c:v>
                </c:pt>
                <c:pt idx="3">
                  <c:v>953.85599999999977</c:v>
                </c:pt>
                <c:pt idx="4">
                  <c:v>1271.8079999999998</c:v>
                </c:pt>
                <c:pt idx="5">
                  <c:v>1589.76</c:v>
                </c:pt>
                <c:pt idx="6">
                  <c:v>1907.7119999999995</c:v>
                </c:pt>
                <c:pt idx="7">
                  <c:v>2225.6639999999998</c:v>
                </c:pt>
                <c:pt idx="8">
                  <c:v>2543.6159999999995</c:v>
                </c:pt>
                <c:pt idx="9">
                  <c:v>2861.5679999999998</c:v>
                </c:pt>
                <c:pt idx="10">
                  <c:v>3179.52</c:v>
                </c:pt>
                <c:pt idx="11">
                  <c:v>3497.4719999999998</c:v>
                </c:pt>
                <c:pt idx="12">
                  <c:v>3815.4239999999991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0C-4DA7-86F9-8BEB9221688B}"/>
            </c:ext>
          </c:extLst>
        </c:ser>
        <c:ser>
          <c:idx val="1"/>
          <c:order val="1"/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Feuil1!$B$6:$V$6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Feuil1!$B$10:$V$10</c:f>
              <c:numCache>
                <c:formatCode>_-* #\ ##0.00\ [$€-40C]_-;\-* #\ ##0.00\ [$€-40C]_-;_-* "-"??\ [$€-40C]_-;_-@_-</c:formatCode>
                <c:ptCount val="21"/>
                <c:pt idx="0" formatCode="General">
                  <c:v>0</c:v>
                </c:pt>
                <c:pt idx="1">
                  <c:v>1324.3400000000001</c:v>
                </c:pt>
                <c:pt idx="2">
                  <c:v>1500.98</c:v>
                </c:pt>
                <c:pt idx="3">
                  <c:v>1677.62</c:v>
                </c:pt>
                <c:pt idx="4">
                  <c:v>1854.2600000000002</c:v>
                </c:pt>
                <c:pt idx="5">
                  <c:v>2030.9</c:v>
                </c:pt>
                <c:pt idx="6">
                  <c:v>2207.54</c:v>
                </c:pt>
                <c:pt idx="7">
                  <c:v>2384.1800000000003</c:v>
                </c:pt>
                <c:pt idx="8">
                  <c:v>2560.8200000000002</c:v>
                </c:pt>
                <c:pt idx="9">
                  <c:v>2737.46</c:v>
                </c:pt>
                <c:pt idx="10">
                  <c:v>2914.1000000000004</c:v>
                </c:pt>
                <c:pt idx="11">
                  <c:v>3090.7400000000002</c:v>
                </c:pt>
                <c:pt idx="12">
                  <c:v>3267.38</c:v>
                </c:pt>
                <c:pt idx="13">
                  <c:v>3444.0200000000004</c:v>
                </c:pt>
                <c:pt idx="14">
                  <c:v>3620.66</c:v>
                </c:pt>
                <c:pt idx="15">
                  <c:v>3797.3</c:v>
                </c:pt>
                <c:pt idx="16">
                  <c:v>3973.9400000000005</c:v>
                </c:pt>
                <c:pt idx="17">
                  <c:v>4150.58</c:v>
                </c:pt>
                <c:pt idx="18">
                  <c:v>4327.22</c:v>
                </c:pt>
                <c:pt idx="19">
                  <c:v>4503.8600000000006</c:v>
                </c:pt>
                <c:pt idx="20">
                  <c:v>4680.5000000000009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0C-4DA7-86F9-8BEB92216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03008"/>
        <c:axId val="157968256"/>
      </c:scatterChart>
      <c:valAx>
        <c:axId val="9900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68256"/>
        <c:crosses val="autoZero"/>
        <c:crossBetween val="midCat"/>
      </c:valAx>
      <c:valAx>
        <c:axId val="157968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0030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Spin" dx="16" fmlaLink="$H$2" max="50" page="10" val="23"/>
</file>

<file path=xl/ctrlProps/ctrlProp2.xml><?xml version="1.0" encoding="utf-8"?>
<formControlPr xmlns="http://schemas.microsoft.com/office/spreadsheetml/2009/9/main" objectType="Spin" dx="16" fmlaLink="$G$3" max="30000" page="10" val="8"/>
</file>

<file path=xl/ctrlProps/ctrlProp3.xml><?xml version="1.0" encoding="utf-8"?>
<formControlPr xmlns="http://schemas.microsoft.com/office/spreadsheetml/2009/9/main" objectType="Spin" dx="16" fmlaLink="$H$3" max="12" page="10" val="8"/>
</file>

<file path=xl/ctrlProps/ctrlProp4.xml><?xml version="1.0" encoding="utf-8"?>
<formControlPr xmlns="http://schemas.microsoft.com/office/spreadsheetml/2009/9/main" objectType="Spin" dx="16" fmlaLink="$K$2" max="100" page="10" val="15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14</xdr:row>
      <xdr:rowOff>147637</xdr:rowOff>
    </xdr:from>
    <xdr:to>
      <xdr:col>8</xdr:col>
      <xdr:colOff>685800</xdr:colOff>
      <xdr:row>29</xdr:row>
      <xdr:rowOff>33337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15</xdr:row>
      <xdr:rowOff>100012</xdr:rowOff>
    </xdr:from>
    <xdr:to>
      <xdr:col>18</xdr:col>
      <xdr:colOff>47625</xdr:colOff>
      <xdr:row>29</xdr:row>
      <xdr:rowOff>176212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0</xdr:row>
          <xdr:rowOff>180975</xdr:rowOff>
        </xdr:from>
        <xdr:to>
          <xdr:col>9</xdr:col>
          <xdr:colOff>28575</xdr:colOff>
          <xdr:row>2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400050</xdr:colOff>
          <xdr:row>2</xdr:row>
          <xdr:rowOff>28575</xdr:rowOff>
        </xdr:from>
        <xdr:to>
          <xdr:col>5</xdr:col>
          <xdr:colOff>685800</xdr:colOff>
          <xdr:row>2</xdr:row>
          <xdr:rowOff>180975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2</xdr:row>
          <xdr:rowOff>47625</xdr:rowOff>
        </xdr:from>
        <xdr:to>
          <xdr:col>9</xdr:col>
          <xdr:colOff>9525</xdr:colOff>
          <xdr:row>3</xdr:row>
          <xdr:rowOff>9525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381000</xdr:colOff>
          <xdr:row>0</xdr:row>
          <xdr:rowOff>180975</xdr:rowOff>
        </xdr:from>
        <xdr:to>
          <xdr:col>5</xdr:col>
          <xdr:colOff>723900</xdr:colOff>
          <xdr:row>1</xdr:row>
          <xdr:rowOff>180975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D32"/>
  <sheetViews>
    <sheetView tabSelected="1" topLeftCell="A10" zoomScale="130" zoomScaleNormal="130" workbookViewId="0">
      <selection activeCell="D4" sqref="D4"/>
    </sheetView>
  </sheetViews>
  <sheetFormatPr baseColWidth="10" defaultRowHeight="15" x14ac:dyDescent="0.25"/>
  <cols>
    <col min="1" max="1" width="25.42578125" customWidth="1"/>
    <col min="2" max="2" width="12.42578125" customWidth="1"/>
    <col min="3" max="7" width="11.28515625" customWidth="1"/>
    <col min="8" max="8" width="13" customWidth="1"/>
    <col min="9" max="13" width="11.28515625" customWidth="1"/>
    <col min="14" max="14" width="12" customWidth="1"/>
    <col min="15" max="15" width="11.5703125" customWidth="1"/>
    <col min="16" max="16" width="11.140625" customWidth="1"/>
    <col min="17" max="17" width="11.42578125" customWidth="1"/>
    <col min="18" max="18" width="10.5703125" customWidth="1"/>
    <col min="19" max="19" width="11.5703125" customWidth="1"/>
  </cols>
  <sheetData>
    <row r="2" spans="1:82" x14ac:dyDescent="0.25">
      <c r="B2" t="s">
        <v>0</v>
      </c>
      <c r="C2" s="1">
        <v>50000</v>
      </c>
      <c r="D2" s="2">
        <v>40</v>
      </c>
      <c r="E2" s="3">
        <v>49.9</v>
      </c>
      <c r="G2" s="5">
        <f>K2/100</f>
        <v>0.15</v>
      </c>
      <c r="H2" s="8">
        <v>23</v>
      </c>
      <c r="K2">
        <v>15</v>
      </c>
    </row>
    <row r="3" spans="1:82" x14ac:dyDescent="0.25">
      <c r="B3" t="s">
        <v>1</v>
      </c>
      <c r="C3" s="1">
        <v>15000</v>
      </c>
      <c r="D3" s="2">
        <f>18*4</f>
        <v>72</v>
      </c>
      <c r="G3" s="7">
        <v>8</v>
      </c>
      <c r="H3" s="6">
        <v>8</v>
      </c>
    </row>
    <row r="4" spans="1:82" x14ac:dyDescent="0.25">
      <c r="B4" t="s">
        <v>2</v>
      </c>
      <c r="C4" s="4">
        <f>4*1.51</f>
        <v>6.04</v>
      </c>
      <c r="D4" s="15">
        <v>0</v>
      </c>
    </row>
    <row r="6" spans="1:82" x14ac:dyDescent="0.25">
      <c r="A6" t="s">
        <v>3</v>
      </c>
      <c r="B6">
        <v>0</v>
      </c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A6">
        <v>25</v>
      </c>
      <c r="AB6">
        <v>26</v>
      </c>
      <c r="AC6">
        <v>27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40</v>
      </c>
      <c r="AQ6">
        <v>41</v>
      </c>
      <c r="AR6">
        <v>42</v>
      </c>
      <c r="AS6">
        <v>43</v>
      </c>
      <c r="AT6">
        <v>44</v>
      </c>
      <c r="AU6">
        <v>45</v>
      </c>
      <c r="AV6">
        <v>46</v>
      </c>
      <c r="AW6">
        <v>47</v>
      </c>
      <c r="AX6">
        <v>48</v>
      </c>
      <c r="AY6">
        <v>49</v>
      </c>
      <c r="AZ6">
        <v>50</v>
      </c>
      <c r="BA6">
        <v>51</v>
      </c>
      <c r="BB6">
        <v>52</v>
      </c>
      <c r="BC6">
        <v>53</v>
      </c>
      <c r="BD6">
        <v>54</v>
      </c>
      <c r="BE6">
        <v>55</v>
      </c>
      <c r="BF6">
        <v>56</v>
      </c>
      <c r="BG6">
        <v>57</v>
      </c>
      <c r="BH6">
        <v>58</v>
      </c>
      <c r="BI6">
        <v>59</v>
      </c>
      <c r="BJ6">
        <v>60</v>
      </c>
      <c r="BK6">
        <v>61</v>
      </c>
      <c r="BL6">
        <v>62</v>
      </c>
      <c r="BM6">
        <v>63</v>
      </c>
      <c r="BN6">
        <v>64</v>
      </c>
      <c r="BO6">
        <v>65</v>
      </c>
      <c r="BP6">
        <v>66</v>
      </c>
      <c r="BQ6">
        <v>67</v>
      </c>
      <c r="BR6">
        <v>68</v>
      </c>
      <c r="BS6">
        <v>69</v>
      </c>
      <c r="BT6">
        <v>70</v>
      </c>
      <c r="BU6">
        <v>71</v>
      </c>
      <c r="BV6">
        <v>72</v>
      </c>
      <c r="BW6">
        <v>73</v>
      </c>
      <c r="BX6">
        <v>74</v>
      </c>
      <c r="BY6">
        <v>75</v>
      </c>
      <c r="BZ6">
        <v>76</v>
      </c>
      <c r="CA6">
        <v>77</v>
      </c>
      <c r="CB6">
        <v>78</v>
      </c>
      <c r="CC6">
        <v>79</v>
      </c>
      <c r="CD6">
        <v>80</v>
      </c>
    </row>
    <row r="7" spans="1:82" x14ac:dyDescent="0.25">
      <c r="A7" s="11" t="s">
        <v>4</v>
      </c>
      <c r="B7">
        <v>0</v>
      </c>
      <c r="C7" s="9">
        <f>D2/1000*G3*4*5*H3*H2</f>
        <v>1177.6000000000001</v>
      </c>
      <c r="D7" s="10">
        <f>$C$7*D6</f>
        <v>2355.2000000000003</v>
      </c>
      <c r="E7" s="10">
        <f t="shared" ref="E7:L7" si="0">$C$7*E6</f>
        <v>3532.8</v>
      </c>
      <c r="F7" s="10">
        <f t="shared" si="0"/>
        <v>4710.4000000000005</v>
      </c>
      <c r="G7" s="10">
        <f t="shared" si="0"/>
        <v>5888.0000000000009</v>
      </c>
      <c r="H7" s="10">
        <f t="shared" si="0"/>
        <v>7065.6</v>
      </c>
      <c r="I7" s="10">
        <f t="shared" si="0"/>
        <v>8243.2000000000007</v>
      </c>
      <c r="J7" s="10">
        <f t="shared" si="0"/>
        <v>9420.8000000000011</v>
      </c>
      <c r="K7" s="10">
        <f t="shared" si="0"/>
        <v>10598.400000000001</v>
      </c>
      <c r="L7" s="10">
        <f t="shared" si="0"/>
        <v>11776.000000000002</v>
      </c>
      <c r="M7" s="10">
        <f t="shared" ref="M7" si="1">$C$7*M6</f>
        <v>12953.600000000002</v>
      </c>
      <c r="N7" s="10">
        <f t="shared" ref="N7" si="2">$C$7*N6</f>
        <v>14131.2</v>
      </c>
      <c r="O7" s="10">
        <f t="shared" ref="O7" si="3">$C$7*O6</f>
        <v>15308.800000000001</v>
      </c>
      <c r="P7" s="10">
        <f t="shared" ref="P7" si="4">$C$7*P6</f>
        <v>16486.400000000001</v>
      </c>
      <c r="Q7" s="10">
        <f t="shared" ref="Q7" si="5">$C$7*Q6</f>
        <v>17664.000000000004</v>
      </c>
      <c r="R7" s="10">
        <f t="shared" ref="R7" si="6">$C$7*R6</f>
        <v>18841.600000000002</v>
      </c>
      <c r="S7" s="10">
        <f t="shared" ref="S7" si="7">$C$7*S6</f>
        <v>20019.2</v>
      </c>
      <c r="T7" s="10">
        <f t="shared" ref="T7" si="8">$C$7*T6</f>
        <v>21196.800000000003</v>
      </c>
      <c r="U7" s="10">
        <f t="shared" ref="U7" si="9">$C$7*U6</f>
        <v>22374.400000000001</v>
      </c>
      <c r="V7" s="10">
        <f t="shared" ref="V7" si="10">$C$7*V6</f>
        <v>23552.000000000004</v>
      </c>
      <c r="W7" s="10">
        <f t="shared" ref="W7" si="11">$C$7*W6</f>
        <v>24729.600000000002</v>
      </c>
      <c r="X7" s="10">
        <f t="shared" ref="X7" si="12">$C$7*X6</f>
        <v>25907.200000000004</v>
      </c>
      <c r="Y7" s="10">
        <f t="shared" ref="Y7" si="13">$C$7*Y6</f>
        <v>27084.800000000003</v>
      </c>
      <c r="Z7" s="10">
        <f t="shared" ref="Z7" si="14">$C$7*Z6</f>
        <v>28262.400000000001</v>
      </c>
      <c r="AA7" s="10">
        <f t="shared" ref="AA7" si="15">$C$7*AA6</f>
        <v>29440.000000000004</v>
      </c>
      <c r="AB7" s="10">
        <f t="shared" ref="AB7" si="16">$C$7*AB6</f>
        <v>30617.600000000002</v>
      </c>
      <c r="AC7" s="10">
        <f t="shared" ref="AC7" si="17">$C$7*AC6</f>
        <v>31795.200000000004</v>
      </c>
      <c r="AD7" s="10">
        <f t="shared" ref="AD7" si="18">$C$7*AD6</f>
        <v>32972.800000000003</v>
      </c>
      <c r="AE7" s="10">
        <f t="shared" ref="AE7" si="19">$C$7*AE6</f>
        <v>34150.400000000001</v>
      </c>
      <c r="AF7" s="10">
        <f t="shared" ref="AF7" si="20">$C$7*AF6</f>
        <v>35328.000000000007</v>
      </c>
      <c r="AG7" s="10">
        <f t="shared" ref="AG7" si="21">$C$7*AG6</f>
        <v>36505.600000000006</v>
      </c>
      <c r="AH7" s="10">
        <f t="shared" ref="AH7" si="22">$C$7*AH6</f>
        <v>37683.200000000004</v>
      </c>
      <c r="AI7" s="10">
        <f t="shared" ref="AI7" si="23">$C$7*AI6</f>
        <v>38860.800000000003</v>
      </c>
      <c r="AJ7" s="10">
        <f t="shared" ref="AJ7" si="24">$C$7*AJ6</f>
        <v>40038.400000000001</v>
      </c>
      <c r="AK7" s="10">
        <f t="shared" ref="AK7" si="25">$C$7*AK6</f>
        <v>41216.000000000007</v>
      </c>
      <c r="AL7" s="10">
        <f t="shared" ref="AL7" si="26">$C$7*AL6</f>
        <v>42393.600000000006</v>
      </c>
      <c r="AM7" s="10">
        <f t="shared" ref="AM7" si="27">$C$7*AM6</f>
        <v>43571.200000000004</v>
      </c>
      <c r="AN7" s="10">
        <f t="shared" ref="AN7" si="28">$C$7*AN6</f>
        <v>44748.800000000003</v>
      </c>
      <c r="AO7" s="10">
        <f t="shared" ref="AO7" si="29">$C$7*AO6</f>
        <v>45926.400000000009</v>
      </c>
      <c r="AP7" s="10">
        <f t="shared" ref="AP7" si="30">$C$7*AP6</f>
        <v>47104.000000000007</v>
      </c>
      <c r="AQ7" s="10">
        <f t="shared" ref="AQ7" si="31">$C$7*AQ6</f>
        <v>48281.600000000006</v>
      </c>
      <c r="AR7" s="10">
        <f t="shared" ref="AR7" si="32">$C$7*AR6</f>
        <v>49459.200000000004</v>
      </c>
      <c r="AS7" s="10">
        <f t="shared" ref="AS7" si="33">$C$7*AS6</f>
        <v>50636.800000000003</v>
      </c>
      <c r="AT7" s="10">
        <f t="shared" ref="AT7" si="34">$C$7*AT6</f>
        <v>51814.400000000009</v>
      </c>
      <c r="AU7" s="10">
        <f t="shared" ref="AU7" si="35">$C$7*AU6</f>
        <v>52992.000000000007</v>
      </c>
      <c r="AV7" s="10">
        <f t="shared" ref="AV7" si="36">$C$7*AV6</f>
        <v>54169.600000000006</v>
      </c>
      <c r="AW7" s="10">
        <f t="shared" ref="AW7" si="37">$C$7*AW6</f>
        <v>55347.200000000004</v>
      </c>
      <c r="AX7" s="10">
        <f t="shared" ref="AX7" si="38">$C$7*AX6</f>
        <v>56524.800000000003</v>
      </c>
      <c r="AY7" s="10">
        <f t="shared" ref="AY7" si="39">$C$7*AY6</f>
        <v>57702.400000000009</v>
      </c>
      <c r="AZ7" s="10">
        <f t="shared" ref="AZ7" si="40">$C$7*AZ6</f>
        <v>58880.000000000007</v>
      </c>
      <c r="BA7" s="10">
        <f t="shared" ref="BA7" si="41">$C$7*BA6</f>
        <v>60057.600000000006</v>
      </c>
      <c r="BB7" s="10">
        <f t="shared" ref="BB7" si="42">$C$7*BB6</f>
        <v>61235.200000000004</v>
      </c>
      <c r="BC7" s="10">
        <f t="shared" ref="BC7" si="43">$C$7*BC6</f>
        <v>62412.80000000001</v>
      </c>
      <c r="BD7" s="10">
        <f t="shared" ref="BD7" si="44">$C$7*BD6</f>
        <v>63590.400000000009</v>
      </c>
      <c r="BE7" s="10">
        <f t="shared" ref="BE7" si="45">$C$7*BE6</f>
        <v>64768.000000000007</v>
      </c>
      <c r="BF7" s="10">
        <f t="shared" ref="BF7" si="46">$C$7*BF6</f>
        <v>65945.600000000006</v>
      </c>
      <c r="BG7" s="10">
        <f t="shared" ref="BG7" si="47">$C$7*BG6</f>
        <v>67123.200000000012</v>
      </c>
      <c r="BH7" s="10">
        <f t="shared" ref="BH7" si="48">$C$7*BH6</f>
        <v>68300.800000000003</v>
      </c>
      <c r="BI7" s="10">
        <f t="shared" ref="BI7" si="49">$C$7*BI6</f>
        <v>69478.400000000009</v>
      </c>
      <c r="BJ7" s="10">
        <f t="shared" ref="BJ7" si="50">$C$7*BJ6</f>
        <v>70656.000000000015</v>
      </c>
      <c r="BK7" s="10">
        <f t="shared" ref="BK7" si="51">$C$7*BK6</f>
        <v>71833.600000000006</v>
      </c>
      <c r="BL7" s="10">
        <f t="shared" ref="BL7" si="52">$C$7*BL6</f>
        <v>73011.200000000012</v>
      </c>
      <c r="BM7" s="10">
        <f t="shared" ref="BM7" si="53">$C$7*BM6</f>
        <v>74188.800000000003</v>
      </c>
      <c r="BN7" s="10">
        <f t="shared" ref="BN7" si="54">$C$7*BN6</f>
        <v>75366.400000000009</v>
      </c>
      <c r="BO7" s="10">
        <f t="shared" ref="BO7" si="55">$C$7*BO6</f>
        <v>76544.000000000015</v>
      </c>
      <c r="BP7" s="10">
        <f t="shared" ref="BP7" si="56">$C$7*BP6</f>
        <v>77721.600000000006</v>
      </c>
      <c r="BQ7" s="10">
        <f t="shared" ref="BQ7" si="57">$C$7*BQ6</f>
        <v>78899.200000000012</v>
      </c>
      <c r="BR7" s="10">
        <f t="shared" ref="BR7" si="58">$C$7*BR6</f>
        <v>80076.800000000003</v>
      </c>
      <c r="BS7" s="10">
        <f t="shared" ref="BS7" si="59">$C$7*BS6</f>
        <v>81254.400000000009</v>
      </c>
      <c r="BT7" s="10">
        <f t="shared" ref="BT7" si="60">$C$7*BT6</f>
        <v>82432.000000000015</v>
      </c>
      <c r="BU7" s="10">
        <f t="shared" ref="BU7" si="61">$C$7*BU6</f>
        <v>83609.600000000006</v>
      </c>
      <c r="BV7" s="10">
        <f t="shared" ref="BV7" si="62">$C$7*BV6</f>
        <v>84787.200000000012</v>
      </c>
      <c r="BW7" s="10">
        <f t="shared" ref="BW7" si="63">$C$7*BW6</f>
        <v>85964.800000000003</v>
      </c>
      <c r="BX7" s="10">
        <f t="shared" ref="BX7" si="64">$C$7*BX6</f>
        <v>87142.400000000009</v>
      </c>
      <c r="BY7" s="10">
        <f t="shared" ref="BY7" si="65">$C$7*BY6</f>
        <v>88320.000000000015</v>
      </c>
      <c r="BZ7" s="10">
        <f t="shared" ref="BZ7" si="66">$C$7*BZ6</f>
        <v>89497.600000000006</v>
      </c>
      <c r="CA7" s="10">
        <f t="shared" ref="CA7" si="67">$C$7*CA6</f>
        <v>90675.200000000012</v>
      </c>
      <c r="CB7" s="10">
        <f t="shared" ref="CB7" si="68">$C$7*CB6</f>
        <v>91852.800000000017</v>
      </c>
      <c r="CC7" s="10">
        <f t="shared" ref="CC7" si="69">$C$7*CC6</f>
        <v>93030.400000000009</v>
      </c>
      <c r="CD7" s="10">
        <f t="shared" ref="CD7" si="70">$C$7*CD6</f>
        <v>94208.000000000015</v>
      </c>
    </row>
    <row r="8" spans="1:82" x14ac:dyDescent="0.25">
      <c r="A8" s="12" t="s">
        <v>5</v>
      </c>
      <c r="B8">
        <v>0</v>
      </c>
      <c r="C8" s="9">
        <f>D3/1000*G3*4*5*H3*H2</f>
        <v>2119.6799999999998</v>
      </c>
      <c r="D8" s="10">
        <f>$C$8*D6</f>
        <v>4239.3599999999997</v>
      </c>
      <c r="E8" s="10">
        <f t="shared" ref="E8:L8" si="71">$C$8*E6</f>
        <v>6359.0399999999991</v>
      </c>
      <c r="F8" s="10">
        <f t="shared" si="71"/>
        <v>8478.7199999999993</v>
      </c>
      <c r="G8" s="10">
        <f t="shared" si="71"/>
        <v>10598.4</v>
      </c>
      <c r="H8" s="10">
        <f t="shared" si="71"/>
        <v>12718.079999999998</v>
      </c>
      <c r="I8" s="10">
        <f t="shared" si="71"/>
        <v>14837.759999999998</v>
      </c>
      <c r="J8" s="10">
        <f t="shared" si="71"/>
        <v>16957.439999999999</v>
      </c>
      <c r="K8" s="10">
        <f t="shared" si="71"/>
        <v>19077.12</v>
      </c>
      <c r="L8" s="10">
        <f t="shared" si="71"/>
        <v>21196.799999999999</v>
      </c>
      <c r="M8" s="10">
        <f t="shared" ref="M8:W8" si="72">$C$8*M6</f>
        <v>23316.48</v>
      </c>
      <c r="N8" s="10">
        <f t="shared" si="72"/>
        <v>25436.159999999996</v>
      </c>
      <c r="O8" s="10">
        <f t="shared" si="72"/>
        <v>27555.839999999997</v>
      </c>
      <c r="P8" s="10">
        <f t="shared" si="72"/>
        <v>29675.519999999997</v>
      </c>
      <c r="Q8" s="10">
        <f t="shared" si="72"/>
        <v>31795.199999999997</v>
      </c>
      <c r="R8" s="10">
        <f t="shared" si="72"/>
        <v>33914.879999999997</v>
      </c>
      <c r="S8" s="10">
        <f t="shared" si="72"/>
        <v>36034.559999999998</v>
      </c>
      <c r="T8" s="10">
        <f t="shared" si="72"/>
        <v>38154.239999999998</v>
      </c>
      <c r="U8" s="10">
        <f t="shared" si="72"/>
        <v>40273.919999999998</v>
      </c>
      <c r="V8" s="10">
        <f t="shared" si="72"/>
        <v>42393.599999999999</v>
      </c>
      <c r="W8" s="10">
        <f t="shared" si="72"/>
        <v>44513.279999999999</v>
      </c>
      <c r="X8" s="10">
        <f t="shared" ref="X8:CD8" si="73">$C$8*X6</f>
        <v>46632.959999999999</v>
      </c>
      <c r="Y8" s="10">
        <f t="shared" si="73"/>
        <v>48752.639999999999</v>
      </c>
      <c r="Z8" s="10">
        <f t="shared" si="73"/>
        <v>50872.319999999992</v>
      </c>
      <c r="AA8" s="10">
        <f t="shared" si="73"/>
        <v>52991.999999999993</v>
      </c>
      <c r="AB8" s="10">
        <f t="shared" si="73"/>
        <v>55111.679999999993</v>
      </c>
      <c r="AC8" s="10">
        <f t="shared" si="73"/>
        <v>57231.359999999993</v>
      </c>
      <c r="AD8" s="10">
        <f t="shared" si="73"/>
        <v>59351.039999999994</v>
      </c>
      <c r="AE8" s="10">
        <f t="shared" si="73"/>
        <v>61470.719999999994</v>
      </c>
      <c r="AF8" s="10">
        <f t="shared" si="73"/>
        <v>63590.399999999994</v>
      </c>
      <c r="AG8" s="10">
        <f t="shared" si="73"/>
        <v>65710.080000000002</v>
      </c>
      <c r="AH8" s="10">
        <f t="shared" si="73"/>
        <v>67829.759999999995</v>
      </c>
      <c r="AI8" s="10">
        <f t="shared" si="73"/>
        <v>69949.439999999988</v>
      </c>
      <c r="AJ8" s="10">
        <f t="shared" si="73"/>
        <v>72069.119999999995</v>
      </c>
      <c r="AK8" s="10">
        <f t="shared" si="73"/>
        <v>74188.799999999988</v>
      </c>
      <c r="AL8" s="10">
        <f t="shared" si="73"/>
        <v>76308.479999999996</v>
      </c>
      <c r="AM8" s="10">
        <f t="shared" si="73"/>
        <v>78428.159999999989</v>
      </c>
      <c r="AN8" s="10">
        <f t="shared" si="73"/>
        <v>80547.839999999997</v>
      </c>
      <c r="AO8" s="10">
        <f t="shared" si="73"/>
        <v>82667.51999999999</v>
      </c>
      <c r="AP8" s="10">
        <f t="shared" si="73"/>
        <v>84787.199999999997</v>
      </c>
      <c r="AQ8" s="10">
        <f t="shared" si="73"/>
        <v>86906.87999999999</v>
      </c>
      <c r="AR8" s="10">
        <f t="shared" si="73"/>
        <v>89026.559999999998</v>
      </c>
      <c r="AS8" s="10">
        <f t="shared" si="73"/>
        <v>91146.239999999991</v>
      </c>
      <c r="AT8" s="10">
        <f t="shared" si="73"/>
        <v>93265.919999999998</v>
      </c>
      <c r="AU8" s="10">
        <f t="shared" si="73"/>
        <v>95385.599999999991</v>
      </c>
      <c r="AV8" s="10">
        <f t="shared" si="73"/>
        <v>97505.279999999999</v>
      </c>
      <c r="AW8" s="10">
        <f t="shared" si="73"/>
        <v>99624.959999999992</v>
      </c>
      <c r="AX8" s="10">
        <f t="shared" si="73"/>
        <v>101744.63999999998</v>
      </c>
      <c r="AY8" s="10">
        <f t="shared" si="73"/>
        <v>103864.31999999999</v>
      </c>
      <c r="AZ8" s="10">
        <f t="shared" si="73"/>
        <v>105983.99999999999</v>
      </c>
      <c r="BA8" s="10">
        <f t="shared" si="73"/>
        <v>108103.67999999999</v>
      </c>
      <c r="BB8" s="10">
        <f t="shared" si="73"/>
        <v>110223.35999999999</v>
      </c>
      <c r="BC8" s="10">
        <f t="shared" si="73"/>
        <v>112343.03999999999</v>
      </c>
      <c r="BD8" s="10">
        <f t="shared" si="73"/>
        <v>114462.71999999999</v>
      </c>
      <c r="BE8" s="10">
        <f t="shared" si="73"/>
        <v>116582.39999999999</v>
      </c>
      <c r="BF8" s="10">
        <f t="shared" si="73"/>
        <v>118702.07999999999</v>
      </c>
      <c r="BG8" s="10">
        <f t="shared" si="73"/>
        <v>120821.75999999999</v>
      </c>
      <c r="BH8" s="10">
        <f t="shared" si="73"/>
        <v>122941.43999999999</v>
      </c>
      <c r="BI8" s="10">
        <f t="shared" si="73"/>
        <v>125061.12</v>
      </c>
      <c r="BJ8" s="10">
        <f t="shared" si="73"/>
        <v>127180.79999999999</v>
      </c>
      <c r="BK8" s="10">
        <f t="shared" si="73"/>
        <v>129300.48</v>
      </c>
      <c r="BL8" s="10">
        <f t="shared" si="73"/>
        <v>131420.16</v>
      </c>
      <c r="BM8" s="10">
        <f t="shared" si="73"/>
        <v>133539.84</v>
      </c>
      <c r="BN8" s="10">
        <f t="shared" si="73"/>
        <v>135659.51999999999</v>
      </c>
      <c r="BO8" s="10">
        <f t="shared" si="73"/>
        <v>137779.19999999998</v>
      </c>
      <c r="BP8" s="10">
        <f t="shared" si="73"/>
        <v>139898.87999999998</v>
      </c>
      <c r="BQ8" s="10">
        <f t="shared" si="73"/>
        <v>142018.56</v>
      </c>
      <c r="BR8" s="10">
        <f t="shared" si="73"/>
        <v>144138.23999999999</v>
      </c>
      <c r="BS8" s="10">
        <f t="shared" si="73"/>
        <v>146257.91999999998</v>
      </c>
      <c r="BT8" s="10">
        <f t="shared" si="73"/>
        <v>148377.59999999998</v>
      </c>
      <c r="BU8" s="10">
        <f t="shared" si="73"/>
        <v>150497.28</v>
      </c>
      <c r="BV8" s="10">
        <f t="shared" si="73"/>
        <v>152616.95999999999</v>
      </c>
      <c r="BW8" s="10">
        <f t="shared" si="73"/>
        <v>154736.63999999998</v>
      </c>
      <c r="BX8" s="10">
        <f t="shared" si="73"/>
        <v>156856.31999999998</v>
      </c>
      <c r="BY8" s="10">
        <f t="shared" si="73"/>
        <v>158976</v>
      </c>
      <c r="BZ8" s="10">
        <f t="shared" si="73"/>
        <v>161095.67999999999</v>
      </c>
      <c r="CA8" s="10">
        <f t="shared" si="73"/>
        <v>163215.35999999999</v>
      </c>
      <c r="CB8" s="10">
        <f t="shared" si="73"/>
        <v>165335.03999999998</v>
      </c>
      <c r="CC8" s="10">
        <f t="shared" si="73"/>
        <v>167454.72</v>
      </c>
      <c r="CD8" s="10">
        <f t="shared" si="73"/>
        <v>169574.39999999999</v>
      </c>
    </row>
    <row r="10" spans="1:82" x14ac:dyDescent="0.25">
      <c r="A10" s="11" t="s">
        <v>8</v>
      </c>
      <c r="B10">
        <v>0</v>
      </c>
      <c r="C10" s="3">
        <f>C7*$G$2+$E$2*$H$2</f>
        <v>1324.3400000000001</v>
      </c>
      <c r="D10" s="3">
        <f>D7*$G$2+$E$2*$H$2</f>
        <v>1500.98</v>
      </c>
      <c r="E10" s="3">
        <f t="shared" ref="E10:V10" si="74">E7*$G$2+$E$2*$H$2</f>
        <v>1677.62</v>
      </c>
      <c r="F10" s="3">
        <f t="shared" si="74"/>
        <v>1854.2600000000002</v>
      </c>
      <c r="G10" s="3">
        <f t="shared" si="74"/>
        <v>2030.9</v>
      </c>
      <c r="H10" s="3">
        <f t="shared" si="74"/>
        <v>2207.54</v>
      </c>
      <c r="I10" s="3">
        <f t="shared" si="74"/>
        <v>2384.1800000000003</v>
      </c>
      <c r="J10" s="14">
        <f>J7*$G$2+$E$2*$H$2</f>
        <v>2560.8200000000002</v>
      </c>
      <c r="K10" s="14">
        <f t="shared" si="74"/>
        <v>2737.46</v>
      </c>
      <c r="L10" s="14">
        <f t="shared" si="74"/>
        <v>2914.1000000000004</v>
      </c>
      <c r="M10" s="14">
        <f t="shared" si="74"/>
        <v>3090.7400000000002</v>
      </c>
      <c r="N10" s="14">
        <f t="shared" si="74"/>
        <v>3267.38</v>
      </c>
      <c r="O10" s="14">
        <f t="shared" si="74"/>
        <v>3444.0200000000004</v>
      </c>
      <c r="P10" s="14">
        <f t="shared" si="74"/>
        <v>3620.66</v>
      </c>
      <c r="Q10" s="14">
        <f t="shared" si="74"/>
        <v>3797.3</v>
      </c>
      <c r="R10" s="14">
        <f t="shared" si="74"/>
        <v>3973.9400000000005</v>
      </c>
      <c r="S10" s="14">
        <f t="shared" si="74"/>
        <v>4150.58</v>
      </c>
      <c r="T10" s="14">
        <f t="shared" si="74"/>
        <v>4327.22</v>
      </c>
      <c r="U10" s="14">
        <f t="shared" si="74"/>
        <v>4503.8600000000006</v>
      </c>
      <c r="V10" s="14">
        <f t="shared" si="74"/>
        <v>4680.5000000000009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x14ac:dyDescent="0.25">
      <c r="A11" s="12" t="s">
        <v>11</v>
      </c>
      <c r="B11" s="12">
        <v>0</v>
      </c>
      <c r="C11" s="13">
        <f>C8*$G$2+$D$4*$H$2</f>
        <v>317.95199999999994</v>
      </c>
      <c r="D11" s="13">
        <f t="shared" ref="D11:N11" si="75">D8*$G$2+$D$4*$H$2</f>
        <v>635.90399999999988</v>
      </c>
      <c r="E11" s="13">
        <f t="shared" si="75"/>
        <v>953.85599999999977</v>
      </c>
      <c r="F11" s="13">
        <f t="shared" si="75"/>
        <v>1271.8079999999998</v>
      </c>
      <c r="G11" s="13">
        <f t="shared" si="75"/>
        <v>1589.76</v>
      </c>
      <c r="H11" s="13">
        <f t="shared" si="75"/>
        <v>1907.7119999999995</v>
      </c>
      <c r="I11" s="13">
        <f t="shared" si="75"/>
        <v>2225.6639999999998</v>
      </c>
      <c r="J11" s="13">
        <f t="shared" si="75"/>
        <v>2543.6159999999995</v>
      </c>
      <c r="K11" s="13">
        <f t="shared" si="75"/>
        <v>2861.5679999999998</v>
      </c>
      <c r="L11" s="13">
        <f t="shared" si="75"/>
        <v>3179.52</v>
      </c>
      <c r="M11" s="13">
        <f t="shared" si="75"/>
        <v>3497.4719999999998</v>
      </c>
      <c r="N11" s="13">
        <f t="shared" si="75"/>
        <v>3815.4239999999991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 spans="1:82" x14ac:dyDescent="0.25">
      <c r="A12" s="12" t="s">
        <v>6</v>
      </c>
      <c r="B12">
        <v>0</v>
      </c>
      <c r="C12">
        <f>$G$3*5*4*$H$3*C6</f>
        <v>1280</v>
      </c>
      <c r="D12">
        <f t="shared" ref="D12:N12" si="76">$G$3*5*4*$H$3*D6</f>
        <v>2560</v>
      </c>
      <c r="E12">
        <f t="shared" si="76"/>
        <v>3840</v>
      </c>
      <c r="F12">
        <f t="shared" si="76"/>
        <v>5120</v>
      </c>
      <c r="G12">
        <f t="shared" si="76"/>
        <v>6400</v>
      </c>
      <c r="H12">
        <f t="shared" si="76"/>
        <v>7680</v>
      </c>
      <c r="I12">
        <f t="shared" si="76"/>
        <v>8960</v>
      </c>
      <c r="J12">
        <f t="shared" si="76"/>
        <v>10240</v>
      </c>
      <c r="K12">
        <f t="shared" si="76"/>
        <v>11520</v>
      </c>
      <c r="L12">
        <f t="shared" si="76"/>
        <v>12800</v>
      </c>
      <c r="M12">
        <f>$G$3*5*4*$H$3*M6</f>
        <v>14080</v>
      </c>
      <c r="N12" s="12">
        <f t="shared" si="76"/>
        <v>15360</v>
      </c>
    </row>
    <row r="13" spans="1:82" x14ac:dyDescent="0.25">
      <c r="L13" s="3"/>
      <c r="N13" s="12" t="s">
        <v>7</v>
      </c>
      <c r="O13" s="12" t="s">
        <v>9</v>
      </c>
      <c r="P13" s="12"/>
      <c r="Q13" s="12"/>
      <c r="R13" s="12"/>
      <c r="S13" s="12"/>
    </row>
    <row r="14" spans="1:82" x14ac:dyDescent="0.25">
      <c r="N14" s="12" t="s">
        <v>10</v>
      </c>
      <c r="O14" s="12"/>
      <c r="P14" s="13">
        <f>6.04*4*23</f>
        <v>555.67999999999995</v>
      </c>
    </row>
    <row r="32" spans="4:4" x14ac:dyDescent="0.25">
      <c r="D32">
        <f>40/1000*0.15*23*8*8*20*10</f>
        <v>1766.4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8</xdr:col>
                    <xdr:colOff>47625</xdr:colOff>
                    <xdr:row>0</xdr:row>
                    <xdr:rowOff>180975</xdr:rowOff>
                  </from>
                  <to>
                    <xdr:col>9</xdr:col>
                    <xdr:colOff>28575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5</xdr:col>
                    <xdr:colOff>400050</xdr:colOff>
                    <xdr:row>2</xdr:row>
                    <xdr:rowOff>28575</xdr:rowOff>
                  </from>
                  <to>
                    <xdr:col>5</xdr:col>
                    <xdr:colOff>685800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pinner 3">
              <controlPr defaultSize="0" autoPict="0">
                <anchor moveWithCells="1" sizeWithCells="1">
                  <from>
                    <xdr:col>8</xdr:col>
                    <xdr:colOff>76200</xdr:colOff>
                    <xdr:row>2</xdr:row>
                    <xdr:rowOff>47625</xdr:rowOff>
                  </from>
                  <to>
                    <xdr:col>9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pinner 4">
              <controlPr defaultSize="0" autoPict="0">
                <anchor moveWithCells="1" sizeWithCells="1">
                  <from>
                    <xdr:col>5</xdr:col>
                    <xdr:colOff>381000</xdr:colOff>
                    <xdr:row>0</xdr:row>
                    <xdr:rowOff>180975</xdr:rowOff>
                  </from>
                  <to>
                    <xdr:col>5</xdr:col>
                    <xdr:colOff>723900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XAVIER KERGOAT</cp:lastModifiedBy>
  <dcterms:created xsi:type="dcterms:W3CDTF">2019-12-08T18:00:17Z</dcterms:created>
  <dcterms:modified xsi:type="dcterms:W3CDTF">2023-11-10T16:05:28Z</dcterms:modified>
</cp:coreProperties>
</file>